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Seg. Dott.Spataro" sheetId="1" r:id="rId1"/>
    <sheet name="Quartararo" sheetId="2" r:id="rId2"/>
    <sheet name="PUCCIO" sheetId="3" r:id="rId3"/>
    <sheet name="GRUPPUSO" sheetId="4" r:id="rId4"/>
    <sheet name="Bengasino" sheetId="5" r:id="rId5"/>
    <sheet name="Saladino" sheetId="6" r:id="rId6"/>
    <sheet name="Romeo" sheetId="7" r:id="rId7"/>
    <sheet name="Montelione" sheetId="8" r:id="rId8"/>
    <sheet name="Buscemi " sheetId="9" r:id="rId9"/>
  </sheets>
  <definedNames/>
  <calcPr fullCalcOnLoad="1"/>
</workbook>
</file>

<file path=xl/sharedStrings.xml><?xml version="1.0" encoding="utf-8"?>
<sst xmlns="http://schemas.openxmlformats.org/spreadsheetml/2006/main" count="146" uniqueCount="51">
  <si>
    <t xml:space="preserve">               COMUNE DI MENFI           </t>
  </si>
  <si>
    <t xml:space="preserve"> (PROVINCIA DI AGRIGENTO) </t>
  </si>
  <si>
    <t xml:space="preserve"> </t>
  </si>
  <si>
    <t xml:space="preserve">RETRIBUZIONE ANNUA LORDA E NETTA - ANNO 2016 - </t>
  </si>
  <si>
    <t>SEGRETARIO GENERALE - Dott. Alfonso Spataro</t>
  </si>
  <si>
    <t>(art. 11, comma 8 della L. 27 ottobre 2009, n. 150  -D.Lgs n.33/2013)</t>
  </si>
  <si>
    <t>STIPENDIO TABELLARE</t>
  </si>
  <si>
    <t>TREDICESIMA</t>
  </si>
  <si>
    <t>RETRIBUZIONE DI POSIZIONE</t>
  </si>
  <si>
    <t>RETRIBUZIONE RISULTATO</t>
  </si>
  <si>
    <t>DIRITTI DI SEGRETERIA</t>
  </si>
  <si>
    <t>VACANZA CONTRATTUALE</t>
  </si>
  <si>
    <t>RIEQUILIBRIO ANZIANITA'</t>
  </si>
  <si>
    <t>ASSEGNO AD PERSONAM</t>
  </si>
  <si>
    <t>TOTALE LORDO</t>
  </si>
  <si>
    <t>TOTALE NETTO IN BUSTA</t>
  </si>
  <si>
    <r>
      <t xml:space="preserve">* di cui </t>
    </r>
    <r>
      <rPr>
        <b/>
        <sz val="12"/>
        <rFont val="Times New Roman"/>
        <family val="1"/>
      </rPr>
      <t xml:space="preserve">€ 6.197,48 </t>
    </r>
    <r>
      <rPr>
        <sz val="10"/>
        <rFont val="Agency FB"/>
        <family val="2"/>
      </rPr>
      <t>a rimborso dal Ministero dell’Interno,(art.43 c.2 del CCNL 16/05/2011 dei Segr. Comun. e Prov.</t>
    </r>
  </si>
  <si>
    <t xml:space="preserve">          COMUNE DI MENFI</t>
  </si>
  <si>
    <t xml:space="preserve"> (PROVINCIA DI AGRIGENTO)</t>
  </si>
  <si>
    <t>RETRIBUZIONE ANNUA LORDA E NETTA DEL</t>
  </si>
  <si>
    <t>Capo Settore Affari generali – Servizi Sociali – Servizi Scolastici</t>
  </si>
  <si>
    <t>Istruttore Direttivo Quartararo Gaspare  - ANNO 2016</t>
  </si>
  <si>
    <t>(art. 11, c. 8  Legge n. 150/2009  - art.10, c.8 lett.d, D.Lgs n.33/2013)</t>
  </si>
  <si>
    <t>INDENNITA' di Comparto</t>
  </si>
  <si>
    <t>Capo Settore Servizi Demografici (dal 01/05/2012)</t>
  </si>
  <si>
    <t>Istruttore Direttivo Antonino Puccio - ANNO 2016</t>
  </si>
  <si>
    <t>Salario accessorio -str. Elettorale</t>
  </si>
  <si>
    <t>Capo Settore Gestione delle Risorse Umane – Contenzioso – Stipendi e Paghe</t>
  </si>
  <si>
    <t>Istruttore Direttivo Giuseppe Gruppuso - ANNO 2016 in quiescenza dal 01/10/2016</t>
  </si>
  <si>
    <t>*</t>
  </si>
  <si>
    <r>
      <t xml:space="preserve">* di cui </t>
    </r>
    <r>
      <rPr>
        <b/>
        <sz val="12"/>
        <rFont val="Times New Roman"/>
        <family val="1"/>
      </rPr>
      <t>€ 20.711,98</t>
    </r>
    <r>
      <rPr>
        <sz val="12"/>
        <rFont val="Times New Roman"/>
        <family val="1"/>
      </rPr>
      <t xml:space="preserve"> a rimborso annuo al Comune, dal Ministero dell’Interno, </t>
    </r>
  </si>
  <si>
    <t>(D.P.C.M. n.325/88 e D.P.C.M. n.428/89);</t>
  </si>
  <si>
    <t>Capo Settore Ufficio Tecnico 1 - LL.PP. Ambiente</t>
  </si>
  <si>
    <t>Istruttore Direttivo Ing. Enrico Bengasino - ANNO 2016</t>
  </si>
  <si>
    <t>Capo Settore Ufficio Tecnico 3 - Pianificazione e Patrimonio</t>
  </si>
  <si>
    <t>Istruttore Direttivo Vincenzo Saladino - ANNO 2016</t>
  </si>
  <si>
    <t xml:space="preserve">INDENNITA' DI COMPARTO </t>
  </si>
  <si>
    <t xml:space="preserve">          COMUNE DI MENFI           </t>
  </si>
  <si>
    <t>Capo Settore Polizia Municipale</t>
  </si>
  <si>
    <t>Istruttore Direttivo Giuseppe Romeo - ANNO 2016</t>
  </si>
  <si>
    <t>INDENNITA' DI COMPARTO</t>
  </si>
  <si>
    <t>Indennità ex art.13 L.R.17/90</t>
  </si>
  <si>
    <t>Indennità di vigilanZA</t>
  </si>
  <si>
    <t xml:space="preserve">          COMUNE DI MENFI         </t>
  </si>
  <si>
    <t>Capo Settore Servizi Finanziari e Tributari</t>
  </si>
  <si>
    <t>Istruttore Direttivo Dr. Leonardo Montelione - ANNO 2016</t>
  </si>
  <si>
    <t>RECUPERO EVASIONE ICI</t>
  </si>
  <si>
    <t xml:space="preserve">          COMUNE DI MENFI          </t>
  </si>
  <si>
    <t xml:space="preserve"> (PROVINCIA DI AGRIGENTO)  </t>
  </si>
  <si>
    <t>Capo Settore Ufficio Tecnico 2 - Urbanistica - SUAP</t>
  </si>
  <si>
    <t>Istruttore Direttivo Filippo Buscemi - ANNO 2016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</si>
</sst>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[$€-2]\ * #,##0.00_-;\-[$€-2]\ * #,##0.00_-;_-[$€-2]\ * \-??_-"/>
    <numFmt numFmtId="166" formatCode="_-[$€-2]\ * #,##0.00_-;\-[$€-2]\ * #,##0.00_-;_-[$€-2]\ * \-??_-;_-@_-"/>
  </numFmts>
  <fonts count="13">
    <font>
      <sz val="10"/>
      <name val="Arial"/>
      <family val="2"/>
    </font>
    <font>
      <b/>
      <sz val="2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name val="Agency FB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20" applyNumberFormat="1" applyFont="1" applyFill="1" applyBorder="1" applyAlignment="1" applyProtection="1">
      <alignment/>
      <protection/>
    </xf>
    <xf numFmtId="164" fontId="6" fillId="0" borderId="1" xfId="0" applyFont="1" applyBorder="1" applyAlignment="1">
      <alignment horizontal="right"/>
    </xf>
    <xf numFmtId="165" fontId="6" fillId="0" borderId="1" xfId="20" applyNumberFormat="1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7" fillId="0" borderId="2" xfId="0" applyFont="1" applyBorder="1" applyAlignment="1">
      <alignment/>
    </xf>
    <xf numFmtId="165" fontId="7" fillId="0" borderId="2" xfId="20" applyNumberFormat="1" applyFont="1" applyFill="1" applyBorder="1" applyAlignment="1" applyProtection="1">
      <alignment/>
      <protection/>
    </xf>
    <xf numFmtId="165" fontId="0" fillId="0" borderId="0" xfId="20" applyNumberFormat="1" applyFont="1" applyFill="1" applyBorder="1" applyAlignment="1" applyProtection="1">
      <alignment/>
      <protection/>
    </xf>
    <xf numFmtId="164" fontId="7" fillId="0" borderId="3" xfId="0" applyFont="1" applyBorder="1" applyAlignment="1">
      <alignment/>
    </xf>
    <xf numFmtId="165" fontId="7" fillId="0" borderId="3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6" fontId="0" fillId="0" borderId="0" xfId="0" applyNumberFormat="1" applyAlignment="1">
      <alignment/>
    </xf>
    <xf numFmtId="164" fontId="9" fillId="0" borderId="4" xfId="0" applyFont="1" applyBorder="1" applyAlignment="1">
      <alignment horizontal="right"/>
    </xf>
    <xf numFmtId="165" fontId="9" fillId="0" borderId="4" xfId="20" applyNumberFormat="1" applyFont="1" applyFill="1" applyBorder="1" applyAlignment="1" applyProtection="1">
      <alignment/>
      <protection/>
    </xf>
    <xf numFmtId="165" fontId="10" fillId="0" borderId="0" xfId="20" applyNumberFormat="1" applyFont="1" applyFill="1" applyBorder="1" applyAlignment="1" applyProtection="1">
      <alignment/>
      <protection/>
    </xf>
    <xf numFmtId="164" fontId="7" fillId="0" borderId="5" xfId="0" applyFont="1" applyBorder="1" applyAlignment="1">
      <alignment horizontal="right"/>
    </xf>
    <xf numFmtId="165" fontId="7" fillId="0" borderId="5" xfId="20" applyNumberFormat="1" applyFont="1" applyFill="1" applyBorder="1" applyAlignment="1" applyProtection="1">
      <alignment/>
      <protection/>
    </xf>
    <xf numFmtId="165" fontId="11" fillId="0" borderId="0" xfId="20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 horizontal="left"/>
    </xf>
    <xf numFmtId="164" fontId="7" fillId="0" borderId="6" xfId="0" applyFont="1" applyBorder="1" applyAlignment="1">
      <alignment/>
    </xf>
    <xf numFmtId="165" fontId="7" fillId="0" borderId="6" xfId="20" applyNumberFormat="1" applyFont="1" applyFill="1" applyBorder="1" applyAlignment="1" applyProtection="1">
      <alignment/>
      <protection/>
    </xf>
    <xf numFmtId="164" fontId="12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Fill="1" applyAlignment="1">
      <alignment/>
    </xf>
    <xf numFmtId="164" fontId="7" fillId="0" borderId="1" xfId="0" applyFont="1" applyBorder="1" applyAlignment="1">
      <alignment/>
    </xf>
    <xf numFmtId="165" fontId="7" fillId="0" borderId="1" xfId="20" applyNumberFormat="1" applyFont="1" applyFill="1" applyBorder="1" applyAlignment="1" applyProtection="1">
      <alignment/>
      <protection/>
    </xf>
    <xf numFmtId="164" fontId="9" fillId="0" borderId="1" xfId="0" applyFont="1" applyBorder="1" applyAlignment="1">
      <alignment horizontal="right"/>
    </xf>
    <xf numFmtId="165" fontId="9" fillId="0" borderId="1" xfId="20" applyNumberFormat="1" applyFont="1" applyFill="1" applyBorder="1" applyAlignment="1" applyProtection="1">
      <alignment/>
      <protection/>
    </xf>
    <xf numFmtId="164" fontId="5" fillId="0" borderId="7" xfId="0" applyFont="1" applyBorder="1" applyAlignment="1">
      <alignment/>
    </xf>
    <xf numFmtId="165" fontId="5" fillId="0" borderId="7" xfId="20" applyNumberFormat="1" applyFont="1" applyFill="1" applyBorder="1" applyAlignment="1" applyProtection="1">
      <alignment/>
      <protection/>
    </xf>
    <xf numFmtId="164" fontId="6" fillId="0" borderId="7" xfId="0" applyFont="1" applyBorder="1" applyAlignment="1">
      <alignment horizontal="right"/>
    </xf>
    <xf numFmtId="165" fontId="5" fillId="0" borderId="7" xfId="0" applyNumberFormat="1" applyFont="1" applyBorder="1" applyAlignment="1">
      <alignment/>
    </xf>
    <xf numFmtId="164" fontId="5" fillId="0" borderId="7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 topLeftCell="A1">
      <selection activeCell="F5" sqref="A1:IV65536"/>
    </sheetView>
  </sheetViews>
  <sheetFormatPr defaultColWidth="9.140625" defaultRowHeight="12.75"/>
  <cols>
    <col min="1" max="1" width="41.8515625" style="0" customWidth="1"/>
    <col min="2" max="2" width="16.7109375" style="0" customWidth="1"/>
    <col min="252" max="16384" width="11.57421875" style="0" customWidth="1"/>
  </cols>
  <sheetData>
    <row r="2" spans="1:4" ht="12.75">
      <c r="A2" s="1"/>
      <c r="D2" s="1"/>
    </row>
    <row r="3" spans="1:6" ht="12.75">
      <c r="A3" s="2" t="s">
        <v>0</v>
      </c>
      <c r="B3" s="2"/>
      <c r="C3" s="2"/>
      <c r="D3" s="2"/>
      <c r="E3" s="2"/>
      <c r="F3" s="2"/>
    </row>
    <row r="4" spans="1:5" ht="12.75">
      <c r="A4" s="3" t="s">
        <v>1</v>
      </c>
      <c r="B4" s="3"/>
      <c r="C4" s="3"/>
      <c r="D4" s="3"/>
      <c r="E4" s="3"/>
    </row>
    <row r="5" spans="1:4" ht="12.75">
      <c r="A5" s="1"/>
      <c r="B5" t="s">
        <v>2</v>
      </c>
      <c r="D5" s="1"/>
    </row>
    <row r="6" ht="12.75">
      <c r="D6" s="1"/>
    </row>
    <row r="7" ht="12.75">
      <c r="A7" s="4" t="s">
        <v>3</v>
      </c>
    </row>
    <row r="8" ht="12.75">
      <c r="A8" s="4" t="s">
        <v>4</v>
      </c>
    </row>
    <row r="9" ht="12.75">
      <c r="A9" s="5" t="s">
        <v>5</v>
      </c>
    </row>
    <row r="10" ht="12.75">
      <c r="B10" s="6"/>
    </row>
    <row r="11" spans="1:2" ht="12.75">
      <c r="A11" s="7" t="s">
        <v>6</v>
      </c>
      <c r="B11" s="8">
        <v>39979.32</v>
      </c>
    </row>
    <row r="12" spans="1:2" ht="12.75">
      <c r="A12" s="7" t="s">
        <v>7</v>
      </c>
      <c r="B12" s="8">
        <f>6040.84</f>
        <v>6040.84</v>
      </c>
    </row>
    <row r="13" spans="1:2" ht="12.75">
      <c r="A13" s="7" t="s">
        <v>8</v>
      </c>
      <c r="B13" s="8">
        <v>31547.88</v>
      </c>
    </row>
    <row r="14" spans="1:2" ht="12.75">
      <c r="A14" s="7" t="s">
        <v>9</v>
      </c>
      <c r="B14" s="8">
        <v>8898.51</v>
      </c>
    </row>
    <row r="15" spans="1:2" ht="12.75">
      <c r="A15" s="7" t="s">
        <v>10</v>
      </c>
      <c r="B15" s="8"/>
    </row>
    <row r="16" spans="1:4" ht="12.75">
      <c r="A16" s="7" t="s">
        <v>11</v>
      </c>
      <c r="B16" s="8">
        <v>241.92</v>
      </c>
      <c r="D16" t="s">
        <v>2</v>
      </c>
    </row>
    <row r="17" spans="1:2" ht="12.75">
      <c r="A17" s="7" t="s">
        <v>12</v>
      </c>
      <c r="B17" s="8">
        <v>374.88</v>
      </c>
    </row>
    <row r="18" spans="1:2" ht="12.75">
      <c r="A18" s="7" t="s">
        <v>13</v>
      </c>
      <c r="B18" s="8">
        <v>346.08</v>
      </c>
    </row>
    <row r="19" spans="1:2" ht="12.75">
      <c r="A19" s="9" t="s">
        <v>14</v>
      </c>
      <c r="B19" s="10">
        <f>SUM(B11:B18)</f>
        <v>87429.43</v>
      </c>
    </row>
    <row r="20" spans="1:2" ht="12.75">
      <c r="A20" s="11" t="s">
        <v>15</v>
      </c>
      <c r="B20" s="8">
        <f>44073.96+4883.89</f>
        <v>48957.85</v>
      </c>
    </row>
    <row r="22" spans="1:6" ht="12.75">
      <c r="A22" s="12" t="s">
        <v>16</v>
      </c>
      <c r="B22" s="12"/>
      <c r="C22" s="12"/>
      <c r="D22" s="12"/>
      <c r="E22" s="12"/>
      <c r="F22" s="12"/>
    </row>
    <row r="23" ht="12.75">
      <c r="A23" s="13"/>
    </row>
  </sheetData>
  <sheetProtection selectLockedCells="1" selectUnlockedCells="1"/>
  <mergeCells count="3">
    <mergeCell ref="A3:F3"/>
    <mergeCell ref="A4:E4"/>
    <mergeCell ref="A22:F22"/>
  </mergeCells>
  <printOptions/>
  <pageMargins left="0.39375" right="0.39375" top="0.39375" bottom="0.39375" header="0.5118055555555555" footer="0.5118055555555555"/>
  <pageSetup horizontalDpi="300" verticalDpi="300" orientation="portrait" paperSize="9"/>
  <legacyDrawing r:id="rId2"/>
  <oleObjects>
    <oleObject progId="Immagine Microsoft Word" shapeId="599728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1" sqref="A1:IV65536"/>
    </sheetView>
  </sheetViews>
  <sheetFormatPr defaultColWidth="9.140625" defaultRowHeight="12.75"/>
  <cols>
    <col min="1" max="1" width="44.7109375" style="0" customWidth="1"/>
    <col min="2" max="2" width="24.00390625" style="0" customWidth="1"/>
    <col min="3" max="3" width="11.8515625" style="0" customWidth="1"/>
    <col min="4" max="5" width="0" style="0" hidden="1" customWidth="1"/>
    <col min="6" max="6" width="19.421875" style="0" customWidth="1"/>
    <col min="249" max="16384" width="11.57421875" style="0" customWidth="1"/>
  </cols>
  <sheetData>
    <row r="1" ht="12.75">
      <c r="A1" s="1"/>
    </row>
    <row r="2" ht="12.75">
      <c r="A2" s="1" t="s">
        <v>17</v>
      </c>
    </row>
    <row r="3" spans="1:5" ht="21" customHeight="1">
      <c r="A3" s="14" t="s">
        <v>18</v>
      </c>
      <c r="B3" s="14"/>
      <c r="C3" s="14"/>
      <c r="D3" s="14"/>
      <c r="E3" s="14"/>
    </row>
    <row r="4" spans="1:4" ht="30" customHeight="1">
      <c r="A4" s="5" t="s">
        <v>19</v>
      </c>
      <c r="B4" s="15"/>
      <c r="C4" s="15"/>
      <c r="D4" s="15"/>
    </row>
    <row r="5" spans="1:4" ht="12.75">
      <c r="A5" s="5" t="s">
        <v>20</v>
      </c>
      <c r="B5" s="15"/>
      <c r="C5" s="15"/>
      <c r="D5" s="15"/>
    </row>
    <row r="6" spans="1:4" ht="12.75">
      <c r="A6" s="5" t="s">
        <v>21</v>
      </c>
      <c r="B6" s="15"/>
      <c r="C6" s="15"/>
      <c r="D6" s="15"/>
    </row>
    <row r="7" ht="12.75">
      <c r="A7" s="5" t="s">
        <v>22</v>
      </c>
    </row>
    <row r="8" ht="12.75">
      <c r="A8" s="13"/>
    </row>
    <row r="10" spans="1:5" ht="12.75">
      <c r="A10" s="16" t="s">
        <v>6</v>
      </c>
      <c r="B10" s="17">
        <v>28342.68</v>
      </c>
      <c r="E10" s="18"/>
    </row>
    <row r="11" spans="1:5" ht="12.75">
      <c r="A11" s="19" t="s">
        <v>7</v>
      </c>
      <c r="B11" s="20">
        <f>2394.5+993.19</f>
        <v>3387.69</v>
      </c>
      <c r="E11" s="18"/>
    </row>
    <row r="12" spans="1:5" ht="12.75">
      <c r="A12" s="19" t="s">
        <v>23</v>
      </c>
      <c r="B12" s="20">
        <v>622.8</v>
      </c>
      <c r="E12" s="18"/>
    </row>
    <row r="13" spans="1:6" ht="12.75">
      <c r="A13" s="19" t="s">
        <v>8</v>
      </c>
      <c r="B13" s="20">
        <v>11918.21</v>
      </c>
      <c r="C13" s="21"/>
      <c r="D13" s="21"/>
      <c r="E13" s="18"/>
      <c r="F13" s="22"/>
    </row>
    <row r="14" spans="1:5" ht="12.75">
      <c r="A14" s="19" t="s">
        <v>9</v>
      </c>
      <c r="B14" s="20">
        <v>718.02</v>
      </c>
      <c r="C14" s="22"/>
      <c r="D14" s="22"/>
      <c r="E14" s="18"/>
    </row>
    <row r="15" spans="1:5" ht="12.75">
      <c r="A15" s="19" t="s">
        <v>11</v>
      </c>
      <c r="B15" s="20">
        <v>212.52</v>
      </c>
      <c r="E15" s="18"/>
    </row>
    <row r="16" spans="1:5" ht="12.75">
      <c r="A16" s="19" t="s">
        <v>12</v>
      </c>
      <c r="B16" s="20"/>
      <c r="E16" s="18"/>
    </row>
    <row r="17" spans="1:7" ht="12.75">
      <c r="A17" s="19" t="s">
        <v>13</v>
      </c>
      <c r="B17" s="20">
        <v>178.8</v>
      </c>
      <c r="E17" s="18"/>
      <c r="G17" t="s">
        <v>2</v>
      </c>
    </row>
    <row r="18" spans="1:5" ht="12.75">
      <c r="A18" s="23" t="s">
        <v>14</v>
      </c>
      <c r="B18" s="24">
        <f>SUM(B10:B17)</f>
        <v>45380.72</v>
      </c>
      <c r="E18" s="25"/>
    </row>
    <row r="19" spans="1:5" ht="12.75">
      <c r="A19" s="26" t="s">
        <v>15</v>
      </c>
      <c r="B19" s="27">
        <v>28924.15</v>
      </c>
      <c r="E19" s="28"/>
    </row>
    <row r="21" ht="12.75">
      <c r="A21" s="13"/>
    </row>
    <row r="22" ht="12.75">
      <c r="A22" s="13"/>
    </row>
    <row r="23" ht="12.75">
      <c r="A23" s="13"/>
    </row>
  </sheetData>
  <sheetProtection selectLockedCells="1" selectUnlockedCells="1"/>
  <mergeCells count="1">
    <mergeCell ref="A3:E3"/>
  </mergeCells>
  <printOptions/>
  <pageMargins left="0.75" right="0.75" top="1" bottom="1" header="0.5118055555555555" footer="0.5118055555555555"/>
  <pageSetup horizontalDpi="300" verticalDpi="300" orientation="portrait" paperSize="9"/>
  <legacyDrawing r:id="rId2"/>
  <oleObjects>
    <oleObject progId="Immagine Microsoft Word" shapeId="599728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IV65536"/>
    </sheetView>
  </sheetViews>
  <sheetFormatPr defaultColWidth="9.140625" defaultRowHeight="12.75"/>
  <cols>
    <col min="1" max="1" width="50.28125" style="0" customWidth="1"/>
    <col min="2" max="2" width="21.28125" style="0" customWidth="1"/>
    <col min="225" max="16384" width="11.57421875" style="0" customWidth="1"/>
  </cols>
  <sheetData>
    <row r="1" ht="12.75">
      <c r="A1" s="1"/>
    </row>
    <row r="2" ht="12.75">
      <c r="A2" s="1" t="s">
        <v>17</v>
      </c>
    </row>
    <row r="3" spans="1:5" ht="12.75">
      <c r="A3" s="14" t="s">
        <v>18</v>
      </c>
      <c r="B3" s="14"/>
      <c r="C3" s="14"/>
      <c r="D3" s="14"/>
      <c r="E3" s="14"/>
    </row>
    <row r="4" spans="1:3" ht="12.75">
      <c r="A4" s="5" t="s">
        <v>19</v>
      </c>
      <c r="B4" s="15"/>
      <c r="C4" s="15"/>
    </row>
    <row r="5" spans="1:3" ht="12.75">
      <c r="A5" s="5" t="s">
        <v>24</v>
      </c>
      <c r="B5" s="15"/>
      <c r="C5" s="15"/>
    </row>
    <row r="6" spans="1:3" ht="12.75">
      <c r="A6" s="29" t="s">
        <v>25</v>
      </c>
      <c r="B6" s="29"/>
      <c r="C6" s="29"/>
    </row>
    <row r="7" ht="12.75">
      <c r="A7" s="5" t="s">
        <v>5</v>
      </c>
    </row>
    <row r="8" ht="12.75">
      <c r="A8" s="13"/>
    </row>
    <row r="10" spans="1:2" ht="12.75">
      <c r="A10" s="16" t="s">
        <v>6</v>
      </c>
      <c r="B10" s="17">
        <v>22203.84</v>
      </c>
    </row>
    <row r="11" spans="1:2" ht="12.75">
      <c r="A11" s="19" t="s">
        <v>7</v>
      </c>
      <c r="B11" s="20">
        <f>1921.62+744.89</f>
        <v>2666.5099999999998</v>
      </c>
    </row>
    <row r="12" spans="1:2" ht="12.75">
      <c r="A12" s="19" t="s">
        <v>23</v>
      </c>
      <c r="B12" s="20">
        <v>622.8</v>
      </c>
    </row>
    <row r="13" spans="1:3" ht="12.75">
      <c r="A13" s="19" t="s">
        <v>8</v>
      </c>
      <c r="B13" s="20">
        <v>8822.77</v>
      </c>
      <c r="C13" s="21"/>
    </row>
    <row r="14" spans="1:2" ht="12.75">
      <c r="A14" s="19" t="s">
        <v>9</v>
      </c>
      <c r="B14" s="20">
        <v>1984.33</v>
      </c>
    </row>
    <row r="15" spans="1:2" ht="12.75">
      <c r="A15" s="19" t="s">
        <v>11</v>
      </c>
      <c r="B15" s="20">
        <v>166.56</v>
      </c>
    </row>
    <row r="16" spans="1:2" ht="12.75">
      <c r="A16" s="19" t="s">
        <v>12</v>
      </c>
      <c r="B16" s="20">
        <v>689.04</v>
      </c>
    </row>
    <row r="17" spans="1:2" ht="12.75">
      <c r="A17" s="19" t="s">
        <v>13</v>
      </c>
      <c r="B17" s="20">
        <v>0</v>
      </c>
    </row>
    <row r="18" spans="1:2" ht="12.75">
      <c r="A18" s="30" t="s">
        <v>26</v>
      </c>
      <c r="B18" s="31">
        <f>1522.01+283.97</f>
        <v>1805.98</v>
      </c>
    </row>
    <row r="19" spans="1:2" ht="12.75">
      <c r="A19" s="23" t="s">
        <v>14</v>
      </c>
      <c r="B19" s="24">
        <f>SUM(B10:B18)</f>
        <v>38961.83</v>
      </c>
    </row>
    <row r="20" spans="1:2" ht="12.75">
      <c r="A20" s="26" t="s">
        <v>15</v>
      </c>
      <c r="B20" s="27">
        <f>22423.9+4401.24</f>
        <v>26825.14</v>
      </c>
    </row>
    <row r="22" ht="12.75">
      <c r="A22" s="13"/>
    </row>
    <row r="23" ht="12.75">
      <c r="A23" s="13"/>
    </row>
    <row r="24" ht="12.75">
      <c r="A24" s="13"/>
    </row>
  </sheetData>
  <sheetProtection selectLockedCells="1" selectUnlockedCells="1"/>
  <mergeCells count="2">
    <mergeCell ref="A3:E3"/>
    <mergeCell ref="A6:C6"/>
  </mergeCells>
  <printOptions/>
  <pageMargins left="0.75" right="0.75" top="1" bottom="1" header="0.5118055555555555" footer="0.5118055555555555"/>
  <pageSetup horizontalDpi="300" verticalDpi="300" orientation="portrait" paperSize="9"/>
  <legacyDrawing r:id="rId2"/>
  <oleObjects>
    <oleObject progId="Immagine Microsoft Word" shapeId="5997307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28" sqref="A1:IV65536"/>
    </sheetView>
  </sheetViews>
  <sheetFormatPr defaultColWidth="12.57421875" defaultRowHeight="12.75"/>
  <cols>
    <col min="1" max="1" width="44.57421875" style="0" customWidth="1"/>
    <col min="2" max="2" width="21.421875" style="0" customWidth="1"/>
    <col min="3" max="4" width="9.00390625" style="0" customWidth="1"/>
    <col min="5" max="16384" width="11.57421875" style="0" customWidth="1"/>
  </cols>
  <sheetData>
    <row r="1" ht="12.75">
      <c r="A1" s="1"/>
    </row>
    <row r="2" ht="12.75">
      <c r="A2" s="1" t="s">
        <v>17</v>
      </c>
    </row>
    <row r="3" spans="1:4" ht="19.5" customHeight="1">
      <c r="A3" s="14" t="s">
        <v>18</v>
      </c>
      <c r="B3" s="14"/>
      <c r="C3" s="14"/>
      <c r="D3" s="14"/>
    </row>
    <row r="4" spans="1:4" ht="22.5" customHeight="1">
      <c r="A4" s="5" t="s">
        <v>19</v>
      </c>
      <c r="B4" s="15"/>
      <c r="C4" s="15"/>
      <c r="D4" s="15"/>
    </row>
    <row r="5" spans="1:4" ht="12.75">
      <c r="A5" s="5" t="s">
        <v>27</v>
      </c>
      <c r="B5" s="15"/>
      <c r="C5" s="15"/>
      <c r="D5" s="15"/>
    </row>
    <row r="6" spans="1:4" ht="12.75">
      <c r="A6" s="29" t="s">
        <v>28</v>
      </c>
      <c r="B6" s="29"/>
      <c r="C6" s="29"/>
      <c r="D6" s="29"/>
    </row>
    <row r="7" ht="12.75">
      <c r="A7" s="5" t="s">
        <v>5</v>
      </c>
    </row>
    <row r="8" ht="12.75">
      <c r="A8" s="13"/>
    </row>
    <row r="10" spans="1:2" ht="12.75">
      <c r="A10" s="16" t="s">
        <v>6</v>
      </c>
      <c r="B10" s="17">
        <f>15875.01+2378.61</f>
        <v>18253.62</v>
      </c>
    </row>
    <row r="11" spans="1:2" ht="12.75">
      <c r="A11" s="19" t="s">
        <v>7</v>
      </c>
      <c r="B11" s="20">
        <f>1948+509.47-18.59</f>
        <v>2438.88</v>
      </c>
    </row>
    <row r="12" spans="1:2" ht="12.75">
      <c r="A12" s="19" t="s">
        <v>23</v>
      </c>
      <c r="B12" s="20">
        <v>467.1</v>
      </c>
    </row>
    <row r="13" spans="1:3" ht="12.75">
      <c r="A13" s="19" t="s">
        <v>8</v>
      </c>
      <c r="B13" s="20">
        <v>6397.78</v>
      </c>
      <c r="C13" s="21"/>
    </row>
    <row r="14" spans="1:2" ht="12.75">
      <c r="A14" s="19" t="s">
        <v>9</v>
      </c>
      <c r="B14" s="20">
        <v>1204.24</v>
      </c>
    </row>
    <row r="15" spans="1:2" ht="12.75">
      <c r="A15" s="19" t="s">
        <v>11</v>
      </c>
      <c r="B15" s="20">
        <v>136.69</v>
      </c>
    </row>
    <row r="16" spans="1:2" ht="12.75">
      <c r="A16" s="19" t="s">
        <v>12</v>
      </c>
      <c r="B16" s="20">
        <v>3438.9</v>
      </c>
    </row>
    <row r="17" spans="1:2" ht="12.75">
      <c r="A17" s="19" t="s">
        <v>13</v>
      </c>
      <c r="B17" s="20">
        <v>1525.23</v>
      </c>
    </row>
    <row r="18" spans="1:3" ht="12.75">
      <c r="A18" s="23" t="s">
        <v>14</v>
      </c>
      <c r="B18" s="24">
        <f>SUM(B10:B17)</f>
        <v>33862.44</v>
      </c>
      <c r="C18" s="32" t="s">
        <v>29</v>
      </c>
    </row>
    <row r="19" spans="1:2" ht="12.75">
      <c r="A19" s="26" t="s">
        <v>15</v>
      </c>
      <c r="B19" s="27">
        <f>19767.64+2038.95</f>
        <v>21806.59</v>
      </c>
    </row>
    <row r="21" ht="12.75">
      <c r="A21" s="13" t="s">
        <v>30</v>
      </c>
    </row>
    <row r="22" ht="12.75">
      <c r="A22" s="13" t="s">
        <v>31</v>
      </c>
    </row>
    <row r="27" ht="12.75">
      <c r="A27" s="33"/>
    </row>
  </sheetData>
  <sheetProtection selectLockedCells="1" selectUnlockedCells="1"/>
  <mergeCells count="2">
    <mergeCell ref="A3:D3"/>
    <mergeCell ref="A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Immagine Microsoft Word" shapeId="599729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IV65536"/>
    </sheetView>
  </sheetViews>
  <sheetFormatPr defaultColWidth="12.57421875" defaultRowHeight="12.75"/>
  <cols>
    <col min="1" max="1" width="45.00390625" style="0" customWidth="1"/>
    <col min="2" max="2" width="27.8515625" style="0" customWidth="1"/>
    <col min="3" max="3" width="9.00390625" style="0" customWidth="1"/>
    <col min="4" max="16384" width="11.57421875" style="0" customWidth="1"/>
  </cols>
  <sheetData>
    <row r="1" ht="12.75">
      <c r="A1" s="1"/>
    </row>
    <row r="2" ht="12.75">
      <c r="A2" s="1" t="s">
        <v>17</v>
      </c>
    </row>
    <row r="3" spans="1:3" ht="27.75" customHeight="1">
      <c r="A3" s="3" t="s">
        <v>18</v>
      </c>
      <c r="B3" s="3"/>
      <c r="C3" s="3"/>
    </row>
    <row r="4" spans="1:3" ht="12.75">
      <c r="A4" s="5" t="s">
        <v>19</v>
      </c>
      <c r="B4" s="15"/>
      <c r="C4" s="15"/>
    </row>
    <row r="5" spans="1:3" ht="12.75">
      <c r="A5" s="5" t="s">
        <v>32</v>
      </c>
      <c r="B5" s="15"/>
      <c r="C5" s="15"/>
    </row>
    <row r="6" spans="1:3" ht="12.75">
      <c r="A6" s="29" t="s">
        <v>33</v>
      </c>
      <c r="B6" s="29"/>
      <c r="C6" s="29"/>
    </row>
    <row r="7" ht="12.75">
      <c r="A7" s="5" t="s">
        <v>5</v>
      </c>
    </row>
    <row r="8" ht="12.75">
      <c r="A8" s="13"/>
    </row>
    <row r="9" ht="12.75">
      <c r="B9" s="34"/>
    </row>
    <row r="10" spans="1:2" ht="12.75">
      <c r="A10" s="16" t="s">
        <v>6</v>
      </c>
      <c r="B10" s="17">
        <f>24338.16+4004.52</f>
        <v>28342.68</v>
      </c>
    </row>
    <row r="11" spans="1:2" ht="12.75">
      <c r="A11" s="19" t="s">
        <v>7</v>
      </c>
      <c r="B11" s="20">
        <f>2394.5+893.87</f>
        <v>3288.37</v>
      </c>
    </row>
    <row r="12" spans="1:2" ht="12.75">
      <c r="A12" s="19" t="s">
        <v>23</v>
      </c>
      <c r="B12" s="20">
        <v>622.8</v>
      </c>
    </row>
    <row r="13" spans="1:3" ht="12.75">
      <c r="A13" s="19" t="s">
        <v>8</v>
      </c>
      <c r="B13" s="20">
        <v>11067.55</v>
      </c>
      <c r="C13" s="21"/>
    </row>
    <row r="14" spans="1:2" ht="12.75">
      <c r="A14" s="19" t="s">
        <v>9</v>
      </c>
      <c r="B14" s="20">
        <v>2069.19</v>
      </c>
    </row>
    <row r="15" spans="1:2" ht="12.75">
      <c r="A15" s="19" t="s">
        <v>11</v>
      </c>
      <c r="B15" s="20">
        <v>212.52</v>
      </c>
    </row>
    <row r="16" spans="1:2" ht="12.75">
      <c r="A16" s="19" t="s">
        <v>13</v>
      </c>
      <c r="B16" s="20">
        <v>178.8</v>
      </c>
    </row>
    <row r="17" spans="1:2" ht="12.75">
      <c r="A17" s="23" t="s">
        <v>14</v>
      </c>
      <c r="B17" s="24">
        <f>SUM(B10:B16)</f>
        <v>45781.91</v>
      </c>
    </row>
    <row r="18" spans="1:2" ht="19.5" customHeight="1">
      <c r="A18" s="26" t="s">
        <v>15</v>
      </c>
      <c r="B18" s="27">
        <v>27743.49</v>
      </c>
    </row>
    <row r="20" ht="12.75">
      <c r="A20" s="13"/>
    </row>
    <row r="21" ht="12.75">
      <c r="A21" s="13"/>
    </row>
    <row r="22" ht="12.75">
      <c r="A22" s="13"/>
    </row>
  </sheetData>
  <sheetProtection selectLockedCells="1" selectUnlockedCells="1"/>
  <mergeCells count="2">
    <mergeCell ref="A3:C3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Immagine Microsoft Word" shapeId="5997309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IV65536"/>
    </sheetView>
  </sheetViews>
  <sheetFormatPr defaultColWidth="12.57421875" defaultRowHeight="12.75"/>
  <cols>
    <col min="1" max="1" width="44.57421875" style="0" customWidth="1"/>
    <col min="2" max="2" width="22.140625" style="0" customWidth="1"/>
    <col min="3" max="4" width="9.00390625" style="0" customWidth="1"/>
    <col min="5" max="16384" width="11.57421875" style="0" customWidth="1"/>
  </cols>
  <sheetData>
    <row r="1" spans="1:4" ht="12.75">
      <c r="A1" s="1"/>
      <c r="D1" s="1"/>
    </row>
    <row r="2" spans="1:4" ht="12.75">
      <c r="A2" s="1" t="s">
        <v>17</v>
      </c>
      <c r="D2" s="1"/>
    </row>
    <row r="3" spans="1:4" ht="27.75" customHeight="1">
      <c r="A3" s="3" t="s">
        <v>18</v>
      </c>
      <c r="B3" s="3"/>
      <c r="C3" s="3"/>
      <c r="D3" s="3"/>
    </row>
    <row r="4" spans="1:3" ht="12.75">
      <c r="A4" s="5" t="s">
        <v>19</v>
      </c>
      <c r="B4" s="15"/>
      <c r="C4" s="15"/>
    </row>
    <row r="5" spans="1:3" ht="12.75">
      <c r="A5" s="5" t="s">
        <v>34</v>
      </c>
      <c r="B5" s="15"/>
      <c r="C5" s="15"/>
    </row>
    <row r="6" spans="1:4" ht="12.75">
      <c r="A6" s="29" t="s">
        <v>35</v>
      </c>
      <c r="B6" s="29"/>
      <c r="C6" s="29"/>
      <c r="D6" s="29"/>
    </row>
    <row r="7" ht="12.75">
      <c r="A7" s="5" t="s">
        <v>5</v>
      </c>
    </row>
    <row r="8" ht="12.75">
      <c r="A8" s="13"/>
    </row>
    <row r="10" spans="1:2" ht="12.75">
      <c r="A10" s="16" t="s">
        <v>6</v>
      </c>
      <c r="B10" s="17">
        <f>21166.68+4211.04</f>
        <v>25377.72</v>
      </c>
    </row>
    <row r="11" spans="1:2" ht="12.75">
      <c r="A11" s="19" t="s">
        <v>7</v>
      </c>
      <c r="B11" s="20">
        <f>2195.92+769.72-10.54</f>
        <v>2955.1000000000004</v>
      </c>
    </row>
    <row r="12" spans="1:2" ht="12.75">
      <c r="A12" s="19" t="s">
        <v>36</v>
      </c>
      <c r="B12" s="20">
        <v>622.8</v>
      </c>
    </row>
    <row r="13" spans="1:3" ht="12.75">
      <c r="A13" s="19" t="s">
        <v>8</v>
      </c>
      <c r="B13" s="20">
        <v>8710.87</v>
      </c>
      <c r="C13" s="21"/>
    </row>
    <row r="14" spans="1:2" ht="12.75">
      <c r="A14" s="19" t="s">
        <v>9</v>
      </c>
      <c r="B14" s="20">
        <v>3695.69</v>
      </c>
    </row>
    <row r="15" spans="1:2" ht="12.75">
      <c r="A15" s="19" t="s">
        <v>11</v>
      </c>
      <c r="B15" s="20">
        <v>190.32</v>
      </c>
    </row>
    <row r="16" spans="1:2" ht="12.75">
      <c r="A16" s="19" t="s">
        <v>12</v>
      </c>
      <c r="B16" s="20">
        <v>783</v>
      </c>
    </row>
    <row r="17" spans="1:2" ht="12.75">
      <c r="A17" s="23" t="s">
        <v>14</v>
      </c>
      <c r="B17" s="24">
        <f>SUM(B10:B16)</f>
        <v>42335.5</v>
      </c>
    </row>
    <row r="18" spans="1:2" ht="12.75">
      <c r="A18" s="26" t="s">
        <v>15</v>
      </c>
      <c r="B18" s="27">
        <v>28784.62</v>
      </c>
    </row>
    <row r="20" ht="12.75">
      <c r="A20" s="13"/>
    </row>
    <row r="21" ht="12.75">
      <c r="A21" s="13"/>
    </row>
    <row r="22" ht="12.75">
      <c r="A22" s="13"/>
    </row>
  </sheetData>
  <sheetProtection selectLockedCells="1" selectUnlockedCells="1"/>
  <mergeCells count="2">
    <mergeCell ref="A3:D3"/>
    <mergeCell ref="A6:D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Immagine Microsoft Word" shapeId="5997342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IV65536"/>
    </sheetView>
  </sheetViews>
  <sheetFormatPr defaultColWidth="12.57421875" defaultRowHeight="12.75"/>
  <cols>
    <col min="1" max="1" width="54.28125" style="0" customWidth="1"/>
    <col min="2" max="2" width="19.57421875" style="0" customWidth="1"/>
    <col min="3" max="3" width="9.00390625" style="0" customWidth="1"/>
    <col min="4" max="16384" width="11.57421875" style="0" customWidth="1"/>
  </cols>
  <sheetData>
    <row r="1" ht="12.75">
      <c r="A1" s="1"/>
    </row>
    <row r="2" spans="1:3" ht="12.75">
      <c r="A2" s="2" t="s">
        <v>37</v>
      </c>
      <c r="B2" s="2"/>
      <c r="C2" s="2"/>
    </row>
    <row r="3" spans="1:3" ht="18.75" customHeight="1">
      <c r="A3" s="3" t="s">
        <v>18</v>
      </c>
      <c r="B3" s="3"/>
      <c r="C3" s="3"/>
    </row>
    <row r="4" spans="1:3" ht="12.75">
      <c r="A4" s="5" t="s">
        <v>19</v>
      </c>
      <c r="B4" s="15"/>
      <c r="C4" s="15"/>
    </row>
    <row r="5" spans="1:3" ht="12.75">
      <c r="A5" s="5" t="s">
        <v>38</v>
      </c>
      <c r="B5" s="15"/>
      <c r="C5" s="15"/>
    </row>
    <row r="6" spans="1:3" ht="12.75">
      <c r="A6" s="29" t="s">
        <v>39</v>
      </c>
      <c r="B6" s="29"/>
      <c r="C6" s="29"/>
    </row>
    <row r="7" ht="12.75">
      <c r="A7" s="5" t="s">
        <v>5</v>
      </c>
    </row>
    <row r="8" ht="12.75">
      <c r="A8" s="13"/>
    </row>
    <row r="10" spans="1:2" ht="12.75">
      <c r="A10" s="35" t="s">
        <v>6</v>
      </c>
      <c r="B10" s="36">
        <f>21166.68+4211.04</f>
        <v>25377.72</v>
      </c>
    </row>
    <row r="11" spans="1:2" ht="12.75">
      <c r="A11" s="35" t="s">
        <v>7</v>
      </c>
      <c r="B11" s="36">
        <f>2130.67+844.21</f>
        <v>2974.88</v>
      </c>
    </row>
    <row r="12" spans="1:2" ht="12.75">
      <c r="A12" s="35" t="s">
        <v>40</v>
      </c>
      <c r="B12" s="36">
        <v>622.8</v>
      </c>
    </row>
    <row r="13" spans="1:3" ht="12.75">
      <c r="A13" s="35" t="s">
        <v>8</v>
      </c>
      <c r="B13" s="36">
        <v>10130.52</v>
      </c>
      <c r="C13" s="21"/>
    </row>
    <row r="14" spans="1:2" ht="12.75">
      <c r="A14" s="35" t="s">
        <v>9</v>
      </c>
      <c r="B14" s="36">
        <v>2710.57</v>
      </c>
    </row>
    <row r="15" spans="1:2" ht="12.75">
      <c r="A15" s="35" t="s">
        <v>11</v>
      </c>
      <c r="B15" s="36">
        <v>190.32</v>
      </c>
    </row>
    <row r="16" spans="1:2" ht="12.75">
      <c r="A16" s="35" t="s">
        <v>41</v>
      </c>
      <c r="B16" s="36">
        <v>1622.29</v>
      </c>
    </row>
    <row r="17" spans="1:2" ht="12.75">
      <c r="A17" s="35" t="s">
        <v>42</v>
      </c>
      <c r="B17" s="36">
        <v>1110.84</v>
      </c>
    </row>
    <row r="18" spans="1:2" ht="12.75">
      <c r="A18" s="37" t="s">
        <v>14</v>
      </c>
      <c r="B18" s="38">
        <f>SUM(B10:B17)</f>
        <v>44739.94</v>
      </c>
    </row>
    <row r="19" spans="1:2" ht="12.75">
      <c r="A19" s="11" t="s">
        <v>15</v>
      </c>
      <c r="B19" s="36">
        <f>25986.05+2446.68</f>
        <v>28432.73</v>
      </c>
    </row>
    <row r="21" ht="12.75">
      <c r="A21" s="13"/>
    </row>
    <row r="22" ht="12.75">
      <c r="A22" s="13"/>
    </row>
    <row r="23" ht="12.75">
      <c r="A23" s="13"/>
    </row>
  </sheetData>
  <sheetProtection selectLockedCells="1" selectUnlockedCells="1"/>
  <mergeCells count="3">
    <mergeCell ref="A2:C2"/>
    <mergeCell ref="A3:C3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Immagine Microsoft Word" shapeId="599736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E13" sqref="A1:IV65536"/>
    </sheetView>
  </sheetViews>
  <sheetFormatPr defaultColWidth="12.57421875" defaultRowHeight="12.75"/>
  <cols>
    <col min="1" max="1" width="44.57421875" style="0" customWidth="1"/>
    <col min="2" max="2" width="26.7109375" style="0" customWidth="1"/>
    <col min="3" max="3" width="9.00390625" style="0" customWidth="1"/>
    <col min="4" max="16384" width="11.57421875" style="0" customWidth="1"/>
  </cols>
  <sheetData>
    <row r="1" ht="12.75">
      <c r="A1" s="1"/>
    </row>
    <row r="2" spans="1:3" ht="12.75">
      <c r="A2" s="2" t="s">
        <v>43</v>
      </c>
      <c r="B2" s="2"/>
      <c r="C2" s="2"/>
    </row>
    <row r="3" spans="1:3" ht="24" customHeight="1">
      <c r="A3" s="3" t="s">
        <v>18</v>
      </c>
      <c r="B3" s="3"/>
      <c r="C3" s="3"/>
    </row>
    <row r="4" spans="1:3" ht="12.75">
      <c r="A4" s="5" t="s">
        <v>19</v>
      </c>
      <c r="B4" s="15"/>
      <c r="C4" s="15"/>
    </row>
    <row r="5" spans="1:3" ht="12.75">
      <c r="A5" s="5" t="s">
        <v>44</v>
      </c>
      <c r="B5" s="15"/>
      <c r="C5" s="15"/>
    </row>
    <row r="6" spans="1:3" ht="12.75">
      <c r="A6" s="29" t="s">
        <v>45</v>
      </c>
      <c r="B6" s="29"/>
      <c r="C6" s="29"/>
    </row>
    <row r="7" ht="12.75">
      <c r="A7" s="5" t="s">
        <v>5</v>
      </c>
    </row>
    <row r="8" ht="12.75">
      <c r="A8" s="13"/>
    </row>
    <row r="10" spans="1:2" ht="12.75">
      <c r="A10" s="16" t="s">
        <v>6</v>
      </c>
      <c r="B10" s="17">
        <f>21166.68+4211.04</f>
        <v>25377.72</v>
      </c>
    </row>
    <row r="11" spans="1:2" ht="12.75">
      <c r="A11" s="19" t="s">
        <v>7</v>
      </c>
      <c r="B11" s="20">
        <f>2130.67+993.19</f>
        <v>3123.86</v>
      </c>
    </row>
    <row r="12" spans="1:2" ht="12.75">
      <c r="A12" s="19" t="s">
        <v>23</v>
      </c>
      <c r="B12" s="20">
        <v>622.8</v>
      </c>
    </row>
    <row r="13" spans="1:3" ht="12.75">
      <c r="A13" s="19" t="s">
        <v>8</v>
      </c>
      <c r="B13" s="20">
        <v>11918.28</v>
      </c>
      <c r="C13" s="21"/>
    </row>
    <row r="14" spans="1:2" ht="12.75">
      <c r="A14" s="19" t="s">
        <v>9</v>
      </c>
      <c r="B14" s="20">
        <v>3227.81</v>
      </c>
    </row>
    <row r="15" spans="1:2" ht="12.75">
      <c r="A15" s="19" t="s">
        <v>11</v>
      </c>
      <c r="B15" s="20">
        <v>190.32</v>
      </c>
    </row>
    <row r="16" spans="1:2" ht="12.75">
      <c r="A16" s="30" t="s">
        <v>46</v>
      </c>
      <c r="B16" s="31">
        <v>1018.08</v>
      </c>
    </row>
    <row r="17" spans="1:2" ht="12.75">
      <c r="A17" s="23" t="s">
        <v>14</v>
      </c>
      <c r="B17" s="24">
        <f>SUM(B10:B16)</f>
        <v>45478.87</v>
      </c>
    </row>
    <row r="18" spans="1:2" ht="12.75">
      <c r="A18" s="26" t="s">
        <v>15</v>
      </c>
      <c r="B18" s="27">
        <f>26565.11+3058.38</f>
        <v>29623.49</v>
      </c>
    </row>
    <row r="20" ht="12.75">
      <c r="A20" s="13"/>
    </row>
    <row r="21" ht="12.75">
      <c r="A21" s="13"/>
    </row>
    <row r="22" ht="12.75">
      <c r="A22" s="13"/>
    </row>
  </sheetData>
  <sheetProtection selectLockedCells="1" selectUnlockedCells="1"/>
  <mergeCells count="3">
    <mergeCell ref="A2:C2"/>
    <mergeCell ref="A3:C3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Immagine Microsoft Word" shapeId="5997351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9" sqref="A1:IV65536"/>
    </sheetView>
  </sheetViews>
  <sheetFormatPr defaultColWidth="12.57421875" defaultRowHeight="12.75"/>
  <cols>
    <col min="1" max="1" width="52.00390625" style="0" customWidth="1"/>
    <col min="2" max="2" width="21.00390625" style="0" customWidth="1"/>
    <col min="3" max="3" width="9.00390625" style="0" customWidth="1"/>
    <col min="4" max="16384" width="11.57421875" style="0" customWidth="1"/>
  </cols>
  <sheetData>
    <row r="1" ht="12.75">
      <c r="A1" s="1"/>
    </row>
    <row r="2" spans="1:3" ht="12.75">
      <c r="A2" s="2" t="s">
        <v>47</v>
      </c>
      <c r="B2" s="2"/>
      <c r="C2" s="2"/>
    </row>
    <row r="3" spans="1:3" ht="33.75" customHeight="1">
      <c r="A3" s="3" t="s">
        <v>48</v>
      </c>
      <c r="B3" s="3"/>
      <c r="C3" s="3"/>
    </row>
    <row r="4" spans="1:3" ht="12.75">
      <c r="A4" s="5" t="s">
        <v>19</v>
      </c>
      <c r="B4" s="15"/>
      <c r="C4" s="15"/>
    </row>
    <row r="5" spans="1:3" ht="12.75">
      <c r="A5" s="5" t="s">
        <v>49</v>
      </c>
      <c r="B5" s="15"/>
      <c r="C5" s="15"/>
    </row>
    <row r="6" spans="1:3" ht="12.75">
      <c r="A6" s="29" t="s">
        <v>50</v>
      </c>
      <c r="B6" s="29"/>
      <c r="C6" s="29"/>
    </row>
    <row r="7" ht="12.75">
      <c r="A7" s="5" t="s">
        <v>5</v>
      </c>
    </row>
    <row r="8" ht="12.75">
      <c r="A8" s="13"/>
    </row>
    <row r="10" spans="1:2" ht="12.75">
      <c r="A10" s="39" t="s">
        <v>6</v>
      </c>
      <c r="B10" s="40">
        <v>22203.84</v>
      </c>
    </row>
    <row r="11" spans="1:2" ht="12.75">
      <c r="A11" s="39" t="s">
        <v>7</v>
      </c>
      <c r="B11" s="40">
        <f>1864.2+860.76</f>
        <v>2724.96</v>
      </c>
    </row>
    <row r="12" spans="1:2" ht="12.75">
      <c r="A12" s="39" t="s">
        <v>23</v>
      </c>
      <c r="B12" s="40">
        <v>622.8</v>
      </c>
    </row>
    <row r="13" spans="1:3" ht="12.75">
      <c r="A13" s="39" t="s">
        <v>8</v>
      </c>
      <c r="B13" s="40">
        <v>10060.32</v>
      </c>
      <c r="C13" s="21"/>
    </row>
    <row r="14" spans="1:2" ht="12.75">
      <c r="A14" s="39" t="s">
        <v>9</v>
      </c>
      <c r="B14" s="40">
        <v>3790.24</v>
      </c>
    </row>
    <row r="15" spans="1:2" ht="12.75">
      <c r="A15" s="39" t="s">
        <v>11</v>
      </c>
      <c r="B15" s="40">
        <v>166.56</v>
      </c>
    </row>
    <row r="16" spans="1:2" ht="12.75">
      <c r="A16" s="41" t="s">
        <v>14</v>
      </c>
      <c r="B16" s="42">
        <f>SUM(B10:B15)</f>
        <v>39568.72</v>
      </c>
    </row>
    <row r="17" spans="1:2" ht="12.75">
      <c r="A17" s="43" t="s">
        <v>15</v>
      </c>
      <c r="B17" s="40">
        <v>27038.89</v>
      </c>
    </row>
    <row r="19" ht="12.75">
      <c r="A19" s="13"/>
    </row>
    <row r="20" ht="12.75">
      <c r="A20" s="13"/>
    </row>
    <row r="21" ht="12.75">
      <c r="A21" s="13"/>
    </row>
  </sheetData>
  <sheetProtection selectLockedCells="1" selectUnlockedCells="1"/>
  <mergeCells count="3">
    <mergeCell ref="A2:C2"/>
    <mergeCell ref="A3:C3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  <oleObjects>
    <oleObject progId="Immagine Microsoft Word" shapeId="599733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 A</cp:lastModifiedBy>
  <cp:lastPrinted>2017-03-30T15:55:42Z</cp:lastPrinted>
  <dcterms:created xsi:type="dcterms:W3CDTF">2013-10-02T10:12:36Z</dcterms:created>
  <dcterms:modified xsi:type="dcterms:W3CDTF">2017-05-18T16:36:44Z</dcterms:modified>
  <cp:category/>
  <cp:version/>
  <cp:contentType/>
  <cp:contentStatus/>
  <cp:revision>6</cp:revision>
</cp:coreProperties>
</file>